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При наличии 3-х ком. предлож." sheetId="1" r:id="rId1"/>
    <sheet name="При наличии 2-х ком. предлож." sheetId="2" r:id="rId2"/>
  </sheets>
  <definedNames>
    <definedName name="_xlnm.Print_Area" localSheetId="0">'При наличии 3-х ком. предлож.'!$A$1:$K$16</definedName>
  </definedNames>
  <calcPr fullCalcOnLoad="1"/>
</workbook>
</file>

<file path=xl/sharedStrings.xml><?xml version="1.0" encoding="utf-8"?>
<sst xmlns="http://schemas.openxmlformats.org/spreadsheetml/2006/main" count="45" uniqueCount="24">
  <si>
    <t>Среднее квадратичное отклонение</t>
  </si>
  <si>
    <t>Количество источников ценовой информации</t>
  </si>
  <si>
    <t>Однородность совокупности значений выявленных цен, используемых в расчете НМЦК</t>
  </si>
  <si>
    <t>ОБЩАЯ НМЦК, руб.</t>
  </si>
  <si>
    <t>Цены поставщиков (исполнителей, подрядчиков) за единицу товара (работы, услуги), рублей</t>
  </si>
  <si>
    <t>№ позиции</t>
  </si>
  <si>
    <t xml:space="preserve">Обоснование начальной (максимальной) цены  контракта 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</si>
  <si>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</rPr>
      <t>ц</t>
    </r>
    <r>
      <rPr>
        <b/>
        <sz val="10"/>
        <color indexed="8"/>
        <rFont val="Times New Roman"/>
        <family val="1"/>
      </rPr>
      <t xml:space="preserve">&gt; </t>
    </r>
  </si>
  <si>
    <t xml:space="preserve"> Количество (объем) закупаемого товара (работы, услуги), штук </t>
  </si>
  <si>
    <t>Поставка компьютерной техники</t>
  </si>
  <si>
    <t>Ультрабук, 14"(1920x1080 IPS)/Touch/Intel Core i5
8250U(1.6Ghz)/8192Mb/1000+128SSDGb/noDVD/video ext: 2048Mb/Cam/BT/WiFi/52WHr/1.69kg/black/W10 + FPR, Active Pen</t>
  </si>
  <si>
    <t>Мышка USB OPTICAL для ноутбуков</t>
  </si>
  <si>
    <t>Многофункциональное устройство принтер/сканер/копир/факс</t>
  </si>
  <si>
    <r>
      <t xml:space="preserve">Используемый метод определения начальной (максимальной) цены контракта: </t>
    </r>
    <r>
      <rPr>
        <u val="single"/>
        <sz val="12"/>
        <rFont val="Times New Roman"/>
        <family val="1"/>
      </rPr>
      <t>Метод сопоставимых рыночных цен (анализ рынка)</t>
    </r>
    <r>
      <rPr>
        <sz val="12"/>
        <rFont val="Times New Roman"/>
        <family val="1"/>
      </rPr>
      <t xml:space="preserve">
</t>
    </r>
  </si>
  <si>
    <r>
      <t>Обоснование выбранного метода обоснования начальной (максимальной) цены контракта:</t>
    </r>
    <r>
      <rPr>
        <u val="single"/>
        <sz val="12"/>
        <rFont val="Times New Roman"/>
        <family val="1"/>
      </rPr>
      <t xml:space="preserve"> Наличие информации о рыночной стоимости идентичных товаров (работ, услуг)</t>
    </r>
  </si>
  <si>
    <t>Наименование товаров</t>
  </si>
  <si>
    <t>Источник цены №1 Вх.№ 07-14/164 от 12.03.2021 года</t>
  </si>
  <si>
    <t>Источник цены №2 Вх.№ 07-14/165 от 15.03.2021</t>
  </si>
  <si>
    <t>Источник цены №3 Вх.№ 07-14/166 от 15.03.202</t>
  </si>
  <si>
    <t>Дата подготовки обоснования начальной (максимальной) цены контракта: 16.03.2021 года</t>
  </si>
  <si>
    <r>
      <t xml:space="preserve">Коэффициент вариации цен V (%)           </t>
    </r>
    <r>
      <rPr>
        <b/>
        <i/>
        <sz val="10"/>
        <color indexed="8"/>
        <rFont val="Times New Roman"/>
        <family val="1"/>
      </rPr>
      <t xml:space="preserve">         (не должен превышать 33%)</t>
    </r>
  </si>
  <si>
    <t>НМЦК, определяемая методом сопоставимых рыночных цен                                                                                                                                                                                                                                 (анализ рынка)</t>
  </si>
  <si>
    <r>
      <t>Коэффициент вариации цен V (%)</t>
    </r>
    <r>
      <rPr>
        <b/>
        <i/>
        <sz val="10"/>
        <color indexed="8"/>
        <rFont val="Times New Roman"/>
        <family val="1"/>
      </rPr>
      <t xml:space="preserve"> (не должен превышать 33%)</t>
    </r>
  </si>
  <si>
    <t>Определяется на уровне МИНИМАЛЬНОЙ цены товара, работы, услуги, сформированной (полученной) в соответствии с требованиями Приказа Министерства экономического развития ПМР от 24 декабря 2019 года № 1127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</si>
</sst>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00"/>
    <numFmt numFmtId="183" formatCode="0.0000"/>
    <numFmt numFmtId="184" formatCode="0.000"/>
    <numFmt numFmtId="185" formatCode="0.000000"/>
    <numFmt numFmtId="186" formatCode="0.0"/>
    <numFmt numFmtId="187" formatCode="0.00000000"/>
    <numFmt numFmtId="188" formatCode="0.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53" applyFont="1" applyBorder="1" applyAlignment="1">
      <alignment horizontal="center" vertical="center" textRotation="90" wrapText="1"/>
      <protection/>
    </xf>
    <xf numFmtId="0" fontId="12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53" applyFont="1" applyAlignment="1">
      <alignment horizontal="left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4" fillId="32" borderId="0" xfId="0" applyNumberFormat="1" applyFont="1" applyFill="1" applyBorder="1" applyAlignment="1">
      <alignment vertical="center"/>
    </xf>
    <xf numFmtId="0" fontId="5" fillId="0" borderId="11" xfId="53" applyFont="1" applyBorder="1" applyAlignment="1">
      <alignment horizontal="left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0" xfId="53" applyFont="1" applyAlignment="1">
      <alignment horizontal="left"/>
      <protection/>
    </xf>
    <xf numFmtId="0" fontId="5" fillId="0" borderId="0" xfId="53" applyFont="1" applyAlignment="1">
      <alignment horizontal="left" vertical="top"/>
      <protection/>
    </xf>
    <xf numFmtId="0" fontId="5" fillId="0" borderId="0" xfId="53" applyFont="1" applyBorder="1" applyAlignment="1">
      <alignment horizontal="left" wrapText="1"/>
      <protection/>
    </xf>
    <xf numFmtId="0" fontId="1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left" vertical="top" wrapText="1"/>
      <protection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952500</xdr:rowOff>
    </xdr:from>
    <xdr:to>
      <xdr:col>10</xdr:col>
      <xdr:colOff>0</xdr:colOff>
      <xdr:row>7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3000375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7</xdr:row>
      <xdr:rowOff>933450</xdr:rowOff>
    </xdr:from>
    <xdr:to>
      <xdr:col>8</xdr:col>
      <xdr:colOff>828675</xdr:colOff>
      <xdr:row>7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2981325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7</xdr:row>
      <xdr:rowOff>819150</xdr:rowOff>
    </xdr:from>
    <xdr:to>
      <xdr:col>8</xdr:col>
      <xdr:colOff>1276350</xdr:colOff>
      <xdr:row>7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2828925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7</xdr:row>
      <xdr:rowOff>933450</xdr:rowOff>
    </xdr:from>
    <xdr:to>
      <xdr:col>7</xdr:col>
      <xdr:colOff>914400</xdr:colOff>
      <xdr:row>7</xdr:row>
      <xdr:rowOff>1371600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2943225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8.28125" style="1" customWidth="1"/>
    <col min="2" max="2" width="24.8515625" style="1" customWidth="1"/>
    <col min="3" max="3" width="11.00390625" style="1" customWidth="1"/>
    <col min="4" max="4" width="11.421875" style="1" customWidth="1"/>
    <col min="5" max="5" width="13.140625" style="1" customWidth="1"/>
    <col min="6" max="6" width="13.57421875" style="1" customWidth="1"/>
    <col min="7" max="7" width="13.421875" style="1" customWidth="1"/>
    <col min="8" max="8" width="14.7109375" style="1" customWidth="1"/>
    <col min="9" max="9" width="13.421875" style="1" customWidth="1"/>
    <col min="10" max="10" width="14.421875" style="1" customWidth="1"/>
    <col min="11" max="11" width="24.7109375" style="1" customWidth="1"/>
    <col min="12" max="16384" width="9.140625" style="1" customWidth="1"/>
  </cols>
  <sheetData>
    <row r="1" spans="1:11" ht="15.75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" customHeight="1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11"/>
    </row>
    <row r="3" spans="1:11" ht="18" customHeight="1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6.5" customHeight="1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28.5" customHeight="1">
      <c r="A5" s="31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57.75" customHeight="1">
      <c r="A7" s="34" t="s">
        <v>5</v>
      </c>
      <c r="B7" s="28" t="s">
        <v>15</v>
      </c>
      <c r="C7" s="28" t="s">
        <v>8</v>
      </c>
      <c r="D7" s="28" t="s">
        <v>1</v>
      </c>
      <c r="E7" s="34" t="s">
        <v>4</v>
      </c>
      <c r="F7" s="34"/>
      <c r="G7" s="34"/>
      <c r="H7" s="36" t="s">
        <v>2</v>
      </c>
      <c r="I7" s="36"/>
      <c r="J7" s="36"/>
      <c r="K7" s="6" t="s">
        <v>21</v>
      </c>
    </row>
    <row r="8" spans="1:11" ht="167.25" customHeight="1">
      <c r="A8" s="35"/>
      <c r="B8" s="28"/>
      <c r="C8" s="28"/>
      <c r="D8" s="28"/>
      <c r="E8" s="7" t="s">
        <v>16</v>
      </c>
      <c r="F8" s="7" t="s">
        <v>17</v>
      </c>
      <c r="G8" s="7" t="s">
        <v>18</v>
      </c>
      <c r="H8" s="6" t="s">
        <v>7</v>
      </c>
      <c r="I8" s="6" t="s">
        <v>0</v>
      </c>
      <c r="J8" s="8" t="s">
        <v>20</v>
      </c>
      <c r="K8" s="6" t="s">
        <v>23</v>
      </c>
    </row>
    <row r="9" spans="1:11" ht="90.75" customHeight="1">
      <c r="A9" s="9">
        <v>1</v>
      </c>
      <c r="B9" s="10" t="s">
        <v>10</v>
      </c>
      <c r="C9" s="21">
        <v>15</v>
      </c>
      <c r="D9" s="22">
        <v>3</v>
      </c>
      <c r="E9" s="23">
        <v>85000</v>
      </c>
      <c r="F9" s="23">
        <v>83000</v>
      </c>
      <c r="G9" s="23">
        <v>86000</v>
      </c>
      <c r="H9" s="24">
        <f>ROUNDDOWN(SUM(E9:G9)/3,2)</f>
        <v>84666.66</v>
      </c>
      <c r="I9" s="25">
        <f>SQRT(((POWER(E9-H9,2)+POWER(F9-H9,2)+POWER(G9-H9,2))/(D9-1)))</f>
        <v>1527.5252316737685</v>
      </c>
      <c r="J9" s="26">
        <f>I9/H9*100</f>
        <v>1.8041638015173487</v>
      </c>
      <c r="K9" s="24"/>
    </row>
    <row r="10" spans="1:11" ht="45" customHeight="1">
      <c r="A10" s="9">
        <v>2</v>
      </c>
      <c r="B10" s="10" t="s">
        <v>12</v>
      </c>
      <c r="C10" s="21">
        <v>2</v>
      </c>
      <c r="D10" s="22">
        <v>3</v>
      </c>
      <c r="E10" s="23">
        <v>31623.49</v>
      </c>
      <c r="F10" s="23">
        <v>33579.59</v>
      </c>
      <c r="G10" s="23">
        <v>32601.54</v>
      </c>
      <c r="H10" s="24">
        <f>SUM(E10:G10)/3</f>
        <v>32601.539999999997</v>
      </c>
      <c r="I10" s="25">
        <f>SQRT(((POWER(E10-H10,2)+POWER(F10-H10,2)+POWER(G10-H10,2))/(D10-1)))</f>
        <v>978.0499999999975</v>
      </c>
      <c r="J10" s="26">
        <f>I10/H10*100</f>
        <v>3.0000116558910945</v>
      </c>
      <c r="K10" s="24"/>
    </row>
    <row r="11" spans="1:11" ht="31.5" customHeight="1">
      <c r="A11" s="9">
        <v>3</v>
      </c>
      <c r="B11" s="10" t="s">
        <v>11</v>
      </c>
      <c r="C11" s="21">
        <v>15</v>
      </c>
      <c r="D11" s="22">
        <v>3</v>
      </c>
      <c r="E11" s="23">
        <v>276.46</v>
      </c>
      <c r="F11" s="23">
        <v>293.56</v>
      </c>
      <c r="G11" s="23">
        <v>285.01</v>
      </c>
      <c r="H11" s="24">
        <f>SUM(E11:G11)/3</f>
        <v>285.01</v>
      </c>
      <c r="I11" s="25">
        <f>SQRT(((POWER(E11-H11,2)+POWER(F11-H11,2)+POWER(G11-H11,2))/(D11-1)))</f>
        <v>8.550000000000011</v>
      </c>
      <c r="J11" s="26">
        <f>I11/H11*100</f>
        <v>2.999894740535424</v>
      </c>
      <c r="K11" s="24"/>
    </row>
    <row r="12" spans="1:11" ht="18" customHeight="1">
      <c r="A12" s="3"/>
      <c r="B12" s="5" t="s">
        <v>3</v>
      </c>
      <c r="C12" s="2"/>
      <c r="D12" s="22"/>
      <c r="E12" s="23"/>
      <c r="F12" s="23"/>
      <c r="G12" s="23"/>
      <c r="H12" s="27"/>
      <c r="I12" s="25"/>
      <c r="J12" s="26"/>
      <c r="K12" s="27">
        <f>K9+K10+K11</f>
        <v>0</v>
      </c>
    </row>
    <row r="13" spans="1:11" ht="15.75" customHeight="1">
      <c r="A13" s="12"/>
      <c r="B13" s="13"/>
      <c r="C13" s="14"/>
      <c r="D13" s="15"/>
      <c r="E13" s="16"/>
      <c r="F13" s="16"/>
      <c r="G13" s="16"/>
      <c r="H13" s="17"/>
      <c r="I13" s="18"/>
      <c r="J13" s="19"/>
      <c r="K13" s="17"/>
    </row>
    <row r="14" spans="1:1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ht="18.75">
      <c r="B15" s="4"/>
    </row>
  </sheetData>
  <sheetProtection selectLockedCells="1" selectUnlockedCells="1"/>
  <mergeCells count="11">
    <mergeCell ref="H7:J7"/>
    <mergeCell ref="C7:C8"/>
    <mergeCell ref="A2:J2"/>
    <mergeCell ref="A3:K3"/>
    <mergeCell ref="A5:K5"/>
    <mergeCell ref="A1:K1"/>
    <mergeCell ref="A4:K4"/>
    <mergeCell ref="A7:A8"/>
    <mergeCell ref="D7:D8"/>
    <mergeCell ref="B7:B8"/>
    <mergeCell ref="E7:G7"/>
  </mergeCells>
  <printOptions horizontalCentered="1"/>
  <pageMargins left="0.2362204724409449" right="0.2362204724409449" top="0.35433070866141736" bottom="0.35433070866141736" header="0.31496062992125984" footer="0.31496062992125984"/>
  <pageSetup fitToHeight="3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8.28125" style="0" customWidth="1"/>
    <col min="2" max="2" width="22.00390625" style="0" customWidth="1"/>
    <col min="3" max="3" width="11.57421875" style="0" customWidth="1"/>
    <col min="4" max="4" width="13.00390625" style="0" customWidth="1"/>
    <col min="5" max="5" width="12.00390625" style="0" customWidth="1"/>
    <col min="6" max="6" width="10.57421875" style="0" customWidth="1"/>
    <col min="7" max="8" width="15.00390625" style="0" customWidth="1"/>
    <col min="9" max="9" width="20.421875" style="0" customWidth="1"/>
    <col min="10" max="10" width="19.00390625" style="0" customWidth="1"/>
  </cols>
  <sheetData>
    <row r="1" spans="1:10" ht="15.7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11"/>
    </row>
    <row r="3" spans="1:10" ht="15.75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.75">
      <c r="A5" s="31" t="s">
        <v>14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63.75">
      <c r="A7" s="34" t="s">
        <v>5</v>
      </c>
      <c r="B7" s="28" t="s">
        <v>15</v>
      </c>
      <c r="C7" s="28" t="s">
        <v>8</v>
      </c>
      <c r="D7" s="28" t="s">
        <v>1</v>
      </c>
      <c r="E7" s="34" t="s">
        <v>4</v>
      </c>
      <c r="F7" s="34"/>
      <c r="G7" s="36" t="s">
        <v>2</v>
      </c>
      <c r="H7" s="36"/>
      <c r="I7" s="36"/>
      <c r="J7" s="6" t="s">
        <v>21</v>
      </c>
    </row>
    <row r="8" spans="1:10" ht="224.25" customHeight="1">
      <c r="A8" s="35"/>
      <c r="B8" s="28"/>
      <c r="C8" s="28"/>
      <c r="D8" s="28"/>
      <c r="E8" s="7" t="s">
        <v>16</v>
      </c>
      <c r="F8" s="7" t="s">
        <v>17</v>
      </c>
      <c r="G8" s="6" t="s">
        <v>7</v>
      </c>
      <c r="H8" s="6" t="s">
        <v>0</v>
      </c>
      <c r="I8" s="8" t="s">
        <v>22</v>
      </c>
      <c r="J8" s="6" t="s">
        <v>23</v>
      </c>
    </row>
    <row r="9" spans="1:10" ht="102">
      <c r="A9" s="9">
        <v>1</v>
      </c>
      <c r="B9" s="10" t="s">
        <v>10</v>
      </c>
      <c r="C9" s="21">
        <v>15</v>
      </c>
      <c r="D9" s="22">
        <v>2</v>
      </c>
      <c r="E9" s="23">
        <v>85000</v>
      </c>
      <c r="F9" s="23">
        <v>83000</v>
      </c>
      <c r="G9" s="24">
        <f>ROUNDDOWN(SUM(E9:F9)/2,2)</f>
        <v>84000</v>
      </c>
      <c r="H9" s="25">
        <f>SQRT(((POWER(E9-G9,2)+POWER(F9-G9,2))/(D9-1)))</f>
        <v>1414.213562373095</v>
      </c>
      <c r="I9" s="26">
        <f>H9/G9*100</f>
        <v>1.6835875742536848</v>
      </c>
      <c r="J9" s="24"/>
    </row>
    <row r="10" spans="1:10" ht="51">
      <c r="A10" s="9">
        <v>2</v>
      </c>
      <c r="B10" s="10" t="s">
        <v>12</v>
      </c>
      <c r="C10" s="21">
        <v>2</v>
      </c>
      <c r="D10" s="22">
        <v>2</v>
      </c>
      <c r="E10" s="23">
        <v>31623.49</v>
      </c>
      <c r="F10" s="23">
        <v>33579.59</v>
      </c>
      <c r="G10" s="24">
        <f>ROUNDDOWN(SUM(E10:F10)/2,2)</f>
        <v>32601.54</v>
      </c>
      <c r="H10" s="25">
        <f>SQRT(((POWER(E10-G10,2)+POWER(F10-G10,2))/(D10-1)))</f>
        <v>1383.171574679002</v>
      </c>
      <c r="I10" s="26">
        <f>H10/G10*100</f>
        <v>4.2426571710385526</v>
      </c>
      <c r="J10" s="24"/>
    </row>
    <row r="11" spans="1:10" ht="25.5">
      <c r="A11" s="9">
        <v>3</v>
      </c>
      <c r="B11" s="10" t="s">
        <v>11</v>
      </c>
      <c r="C11" s="21">
        <v>15</v>
      </c>
      <c r="D11" s="22">
        <v>2</v>
      </c>
      <c r="E11" s="23">
        <v>276.46</v>
      </c>
      <c r="F11" s="23">
        <v>293.56</v>
      </c>
      <c r="G11" s="24">
        <f>ROUNDDOWN(SUM(E11:F11)/2,2)</f>
        <v>285.01</v>
      </c>
      <c r="H11" s="25">
        <f>SQRT(((POWER(E11-G11,2)+POWER(F11-G11,2))/(D11-1)))</f>
        <v>12.091525958289978</v>
      </c>
      <c r="I11" s="26">
        <f>H11/G11*100</f>
        <v>4.242491827756913</v>
      </c>
      <c r="J11" s="24"/>
    </row>
    <row r="12" spans="1:10" ht="31.5">
      <c r="A12" s="3"/>
      <c r="B12" s="5" t="s">
        <v>3</v>
      </c>
      <c r="C12" s="2"/>
      <c r="D12" s="22"/>
      <c r="E12" s="23"/>
      <c r="F12" s="23"/>
      <c r="G12" s="27"/>
      <c r="H12" s="25"/>
      <c r="I12" s="26"/>
      <c r="J12" s="27">
        <f>J11+J10+J9</f>
        <v>0</v>
      </c>
    </row>
    <row r="13" spans="1:10" ht="15.75">
      <c r="A13" s="12"/>
      <c r="B13" s="13"/>
      <c r="C13" s="14"/>
      <c r="D13" s="15"/>
      <c r="E13" s="16"/>
      <c r="F13" s="16"/>
      <c r="G13" s="17"/>
      <c r="H13" s="18"/>
      <c r="I13" s="19"/>
      <c r="J13" s="17"/>
    </row>
  </sheetData>
  <sheetProtection/>
  <mergeCells count="11">
    <mergeCell ref="D7:D8"/>
    <mergeCell ref="E7:F7"/>
    <mergeCell ref="G7:I7"/>
    <mergeCell ref="A1:J1"/>
    <mergeCell ref="A2:I2"/>
    <mergeCell ref="A3:J3"/>
    <mergeCell ref="A4:J4"/>
    <mergeCell ref="A5:J5"/>
    <mergeCell ref="A7:A8"/>
    <mergeCell ref="B7:B8"/>
    <mergeCell ref="C7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Бескоровайный Сергей Александрович</cp:lastModifiedBy>
  <cp:lastPrinted>2018-06-25T22:55:13Z</cp:lastPrinted>
  <dcterms:created xsi:type="dcterms:W3CDTF">2014-02-03T17:42:58Z</dcterms:created>
  <dcterms:modified xsi:type="dcterms:W3CDTF">2023-09-21T07:55:58Z</dcterms:modified>
  <cp:category/>
  <cp:version/>
  <cp:contentType/>
  <cp:contentStatus/>
</cp:coreProperties>
</file>